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racun\Desktop\"/>
    </mc:Choice>
  </mc:AlternateContent>
  <xr:revisionPtr revIDLastSave="0" documentId="8_{A2463816-7E32-40BD-85BD-68095810B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 a="1"/>
  <c r="B45" i="1" s="1"/>
  <c r="C45" i="1" a="1"/>
  <c r="C45" i="1" s="1"/>
  <c r="B14" i="1" a="1"/>
  <c r="B14" i="1" s="1"/>
  <c r="C14" i="1" a="1"/>
  <c r="C14" i="1" s="1"/>
  <c r="B15" i="1" a="1"/>
  <c r="B15" i="1" s="1"/>
  <c r="C15" i="1" a="1"/>
  <c r="C15" i="1" s="1"/>
  <c r="B48" i="1" a="1"/>
  <c r="B48" i="1" s="1"/>
  <c r="C48" i="1" a="1"/>
  <c r="C48" i="1" s="1"/>
  <c r="C11" i="1" a="1"/>
  <c r="C11" i="1" s="1"/>
  <c r="B11" i="1" a="1"/>
  <c r="B11" i="1" s="1"/>
  <c r="B9" i="1" a="1"/>
  <c r="B9" i="1" s="1"/>
  <c r="B10" i="1" a="1"/>
  <c r="B10" i="1" s="1"/>
  <c r="C10" i="1" a="1"/>
  <c r="C10" i="1" s="1"/>
  <c r="B16" i="1" l="1" a="1"/>
  <c r="B16" i="1" s="1"/>
  <c r="C16" i="1" a="1"/>
  <c r="C16" i="1" s="1"/>
  <c r="B12" i="1" a="1"/>
  <c r="B12" i="1" s="1"/>
  <c r="C12" i="1" a="1"/>
  <c r="C12" i="1" s="1"/>
  <c r="E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GSracun</author>
  </authors>
  <commentList>
    <comment ref="F1" authorId="0" shapeId="0" xr:uid="{E7E2B4B9-40C3-40C0-BF21-2518BFCCE5D5}">
      <text>
        <r>
          <rPr>
            <b/>
            <sz val="9"/>
            <color indexed="81"/>
            <rFont val="Segoe UI"/>
            <family val="2"/>
          </rPr>
          <t>GSracun: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<sst xmlns="http://schemas.openxmlformats.org/spreadsheetml/2006/main" count="124" uniqueCount="83">
  <si>
    <t>Iznos</t>
  </si>
  <si>
    <t>ZAPOSLENICI</t>
  </si>
  <si>
    <t>DRŽAVNI PRORAČUN RH</t>
  </si>
  <si>
    <t>3234 KOMUNALNE USLUGE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</si>
  <si>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</si>
  <si>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</si>
  <si>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</si>
  <si>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</si>
  <si>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</si>
  <si>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</si>
  <si>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</si>
  <si>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</si>
  <si>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</si>
  <si>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</si>
  <si>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3238 RAČUNALNE USLUGE</t>
  </si>
  <si>
    <t>3211 SLUŽBENA PUTOVANJA</t>
  </si>
  <si>
    <t>3132 DOPRINOS ZA OBVEZNO ZDRAVSTVENO OSIGURANJE</t>
  </si>
  <si>
    <t>VANJSKI SURADNICI</t>
  </si>
  <si>
    <t xml:space="preserve">OTP BANKA  d.d. </t>
  </si>
  <si>
    <t>TELEMACH HRVATSKA d.o.o.</t>
  </si>
  <si>
    <t>10000 ZAGREB</t>
  </si>
  <si>
    <t>OŠ FRA PAVLA VUČKOVIĆA</t>
  </si>
  <si>
    <t>OSNOVNA ŠKOLA TRILJ</t>
  </si>
  <si>
    <t>HEP ELEKTRA d.o.o.</t>
  </si>
  <si>
    <t>ČISTOĆA CETINSKE KRAJINE d.o.o.</t>
  </si>
  <si>
    <t>VODOVOD I ODVODNJA CETINSKE KRAJINE</t>
  </si>
  <si>
    <t>GRAD SINJ</t>
  </si>
  <si>
    <t>21000 SPLIT</t>
  </si>
  <si>
    <t xml:space="preserve"> 21230 SINJ</t>
  </si>
  <si>
    <t xml:space="preserve"> 21240 TRILJ</t>
  </si>
  <si>
    <t xml:space="preserve">  21230 SINJ</t>
  </si>
  <si>
    <t xml:space="preserve">  21240 TRILJ</t>
  </si>
  <si>
    <t>UKUPNO:</t>
  </si>
  <si>
    <t>GLAZBENA ŠKOLA JAKOVA GOTOVCA SINJ</t>
  </si>
  <si>
    <t>Alkarsko trkalište 11/A, 21230 SINJ</t>
  </si>
  <si>
    <t>OIB: 75731071140</t>
  </si>
  <si>
    <t xml:space="preserve">JAVNA OBJAVA INFORMACIJA O TROŠENJU SREDSTAVA </t>
  </si>
  <si>
    <t xml:space="preserve">3111 BRUTO PLAĆE ZA REDOVAN RAD </t>
  </si>
  <si>
    <t>3241 PLAĆE I NAKNADE ZA PRIJEVOZ NA POSAO I S POSLA</t>
  </si>
  <si>
    <t>HRVATSKA RADIOTELEVIZIJA</t>
  </si>
  <si>
    <t>3295 PRISTOJBE I NAKNADE</t>
  </si>
  <si>
    <t>3293 REPREZENTACIJA</t>
  </si>
  <si>
    <t>3237 INTELEKTUALNE I OSOBNE USLUGE (Ugovor o  djelu)</t>
  </si>
  <si>
    <t>10410 VELIKA GORICA</t>
  </si>
  <si>
    <t>HP-HRVATSKA POŠTA D.D.</t>
  </si>
  <si>
    <t>3295 NOVČANA NAKNADA POSLODAVCA ZBOG NEZAPOŠLJAVANJA OSOBA S INVALIDITETOM</t>
  </si>
  <si>
    <t>3212 NAKNADE ZA PRIJEVOZ NA POSAO I S POSLA</t>
  </si>
  <si>
    <t>3299 OSTALI NESPOMENUTI RASHODI POSLOVANJA</t>
  </si>
  <si>
    <t>IVAN MANDAC</t>
  </si>
  <si>
    <t>ZA RAZDOBLJE OD 1.4.2025. DO 30.4.2025.</t>
  </si>
  <si>
    <t>3121 OSTALI RASHODI ZA ZAPOSLENE (Uskrsnica)</t>
  </si>
  <si>
    <t>HRVATSKA ZAJEDNICA OSNOVNIH ŠKOLA</t>
  </si>
  <si>
    <t>3213 STRUČNO USAVRŠAVANJE ZAPOSLENIKA</t>
  </si>
  <si>
    <t>HDGPP</t>
  </si>
  <si>
    <t>3294 ČLANARINE</t>
  </si>
  <si>
    <t>PAMBI TABAK d.o.o.</t>
  </si>
  <si>
    <t>3241 NAKNADE TROŠKOVA OSOBAMA IZVAN RADNOG ODNOSA</t>
  </si>
  <si>
    <t>TRON d.o.o.</t>
  </si>
  <si>
    <t>3225 SITNI INVENTAR</t>
  </si>
  <si>
    <t>ALKA TO Vl.A.VLASTELICA</t>
  </si>
  <si>
    <t>AVAI d.o.o.</t>
  </si>
  <si>
    <t>BLINK INFO d.o.o.</t>
  </si>
  <si>
    <t>23000 ZADAR</t>
  </si>
  <si>
    <t>FRANJEVAČKA KLASIČNA GIMNAZIJA</t>
  </si>
  <si>
    <t>3292 PREMIJE OSIGURANJA</t>
  </si>
  <si>
    <t>SPEC.INT.ORDINACIJA DR.STIPE JUKIĆ</t>
  </si>
  <si>
    <t>3236 ZDRAVSTVENE USLUGE</t>
  </si>
  <si>
    <t>AGRAM LIFE osiguranje d.d.</t>
  </si>
  <si>
    <t>MUSIC METROPOLIS  d.o.o.</t>
  </si>
  <si>
    <t>3224 MATERIJAL I DIJELOVI ZA TEKUĆE I INVESTICI.ODRŽAVAVANJE</t>
  </si>
  <si>
    <t xml:space="preserve"> 21220 TROGIR</t>
  </si>
  <si>
    <t>PETROL d.o.o.</t>
  </si>
  <si>
    <t>10090 ZAGREB</t>
  </si>
  <si>
    <t>ALKA MARKETING d.o.o.</t>
  </si>
  <si>
    <t>13715301735</t>
  </si>
  <si>
    <t>CVJEĆARNA RUŽA</t>
  </si>
  <si>
    <t>VITEŠKO AKLARSKO DRUŠTVO</t>
  </si>
  <si>
    <t>YELLOW TRAVEL j.d.o.o.</t>
  </si>
  <si>
    <t>00171085699</t>
  </si>
  <si>
    <t>LARA SILVESTRI VALDEVIT</t>
  </si>
  <si>
    <t>VIKTOR VIDOVIĆ</t>
  </si>
  <si>
    <t>3237 INTELEKTUALNE I OSOBNE USLUGE (Ugovor o autorskom djelu)</t>
  </si>
  <si>
    <t>MARKO ZUPAN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</si>
</sst>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2"/>
      <name val="Arial"/>
      <family val="2"/>
      <scheme val="maj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Arial"/>
      <family val="2"/>
      <scheme val="maj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0" borderId="0" xfId="0" applyFont="1">
      <alignment vertical="top" wrapText="1"/>
    </xf>
    <xf numFmtId="0" fontId="27" fillId="35" borderId="0" xfId="7" applyFont="1" applyFill="1" applyAlignment="1">
      <alignment vertical="center" wrapText="1"/>
    </xf>
    <xf numFmtId="49" fontId="27" fillId="35" borderId="0" xfId="6" applyNumberFormat="1" applyFont="1" applyFill="1" applyBorder="1" applyAlignment="1" applyProtection="1">
      <alignment vertical="top" readingOrder="1"/>
    </xf>
    <xf numFmtId="0" fontId="27" fillId="35" borderId="0" xfId="7" applyFont="1" applyFill="1" applyBorder="1" applyAlignment="1">
      <alignment vertical="center" wrapText="1"/>
    </xf>
    <xf numFmtId="0" fontId="27" fillId="35" borderId="0" xfId="7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top" wrapText="1"/>
    </xf>
    <xf numFmtId="0" fontId="30" fillId="2" borderId="0" xfId="7" applyFont="1" applyFill="1" applyAlignment="1" applyProtection="1">
      <alignment vertical="top" wrapText="1"/>
    </xf>
    <xf numFmtId="0" fontId="28" fillId="0" borderId="0" xfId="6" applyFont="1" applyFill="1" applyBorder="1" applyAlignment="1" applyProtection="1">
      <alignment vertical="top" wrapText="1"/>
    </xf>
    <xf numFmtId="0" fontId="26" fillId="0" borderId="0" xfId="2" applyFont="1" applyBorder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44" fontId="0" fillId="2" borderId="8" xfId="0" applyNumberFormat="1" applyFill="1" applyBorder="1" applyAlignment="1" applyProtection="1">
      <alignment horizontal="left" vertical="center"/>
      <protection locked="0"/>
    </xf>
    <xf numFmtId="4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left" vertical="center"/>
    </xf>
    <xf numFmtId="44" fontId="1" fillId="0" borderId="8" xfId="0" applyNumberFormat="1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3" fillId="0" borderId="9" xfId="8" applyFont="1" applyFill="1" applyBorder="1" applyAlignment="1" applyProtection="1">
      <alignment horizontal="center" vertical="center"/>
    </xf>
    <xf numFmtId="0" fontId="33" fillId="0" borderId="10" xfId="8" applyFont="1" applyFill="1" applyBorder="1" applyAlignment="1" applyProtection="1">
      <alignment horizontal="center" vertical="center"/>
    </xf>
    <xf numFmtId="0" fontId="33" fillId="0" borderId="11" xfId="8" applyFont="1" applyFill="1" applyBorder="1" applyAlignment="1" applyProtection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4" fontId="34" fillId="0" borderId="8" xfId="0" applyNumberFormat="1" applyFont="1" applyFill="1" applyBorder="1" applyAlignment="1">
      <alignment horizontal="left" vertical="center" wrapText="1"/>
    </xf>
    <xf numFmtId="49" fontId="27" fillId="35" borderId="0" xfId="6" applyNumberFormat="1" applyFont="1" applyFill="1" applyBorder="1" applyAlignment="1" applyProtection="1">
      <alignment horizontal="left" vertical="center" readingOrder="1"/>
    </xf>
    <xf numFmtId="0" fontId="26" fillId="0" borderId="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9" headerRowDxfId="29" dataDxfId="27" totalsRowDxfId="25" headerRowBorderDxfId="28" tableBorderDxfId="26">
  <autoFilter ref="A7:E4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4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23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22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21"/>
    <tableColumn id="11" xr3:uid="{00000000-0010-0000-0000-00000B000000}" name="Iznos" totalsRowFunction="count" dataDxfId="20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9"/>
  <sheetViews>
    <sheetView showGridLines="0" tabSelected="1" topLeftCell="A43" zoomScaleNormal="100" workbookViewId="0">
      <selection activeCell="J12" sqref="J12"/>
    </sheetView>
  </sheetViews>
  <sheetFormatPr defaultColWidth="9" defaultRowHeight="33.9" customHeight="1" x14ac:dyDescent="0.3"/>
  <cols>
    <col min="1" max="1" width="37.109375" style="3" customWidth="1"/>
    <col min="2" max="2" width="24.6640625" style="3" customWidth="1"/>
    <col min="3" max="3" width="27.5546875" style="3" customWidth="1"/>
    <col min="4" max="4" width="31.5546875" style="3" customWidth="1"/>
    <col min="5" max="5" width="21.44140625" style="3" customWidth="1"/>
    <col min="6" max="6" width="4.44140625" style="1" customWidth="1"/>
    <col min="7" max="7" width="11.33203125" style="6" customWidth="1"/>
    <col min="8" max="9" width="9" style="1"/>
    <col min="10" max="12" width="9.44140625" style="1" customWidth="1"/>
    <col min="13" max="16384" width="9" style="1"/>
  </cols>
  <sheetData>
    <row r="1" spans="1:7" s="8" customFormat="1" ht="19.95" customHeight="1" x14ac:dyDescent="0.3">
      <c r="A1" s="43" t="s">
        <v>33</v>
      </c>
      <c r="B1" s="43"/>
      <c r="C1" s="10"/>
      <c r="D1" s="10"/>
      <c r="E1" s="10"/>
      <c r="F1" s="15"/>
      <c r="G1" s="13"/>
    </row>
    <row r="2" spans="1:7" s="8" customFormat="1" ht="15" customHeight="1" x14ac:dyDescent="0.3">
      <c r="A2" s="11" t="s">
        <v>34</v>
      </c>
      <c r="B2" s="11"/>
      <c r="C2" s="12"/>
      <c r="D2" s="11"/>
      <c r="E2" s="11"/>
      <c r="F2" s="14"/>
      <c r="G2" s="13"/>
    </row>
    <row r="3" spans="1:7" s="9" customFormat="1" ht="19.95" customHeight="1" x14ac:dyDescent="0.3">
      <c r="A3" s="9" t="s">
        <v>35</v>
      </c>
    </row>
    <row r="4" spans="1:7" ht="19.95" customHeight="1" x14ac:dyDescent="0.3">
      <c r="A4" s="5"/>
      <c r="B4" s="4"/>
      <c r="C4" s="4"/>
      <c r="D4" s="4"/>
      <c r="E4" s="4"/>
    </row>
    <row r="5" spans="1:7" ht="19.95" customHeight="1" x14ac:dyDescent="0.3">
      <c r="A5" s="5"/>
      <c r="B5" s="16" t="s">
        <v>36</v>
      </c>
      <c r="C5" s="16"/>
      <c r="D5" s="16"/>
      <c r="E5" s="16"/>
      <c r="F5" s="16"/>
    </row>
    <row r="6" spans="1:7" ht="19.95" customHeight="1" x14ac:dyDescent="0.3">
      <c r="A6" s="44" t="s">
        <v>49</v>
      </c>
      <c r="B6" s="44"/>
      <c r="C6" s="44"/>
      <c r="D6" s="44"/>
      <c r="E6" s="44"/>
    </row>
    <row r="7" spans="1:7" s="2" customFormat="1" ht="33.9" customHeight="1" x14ac:dyDescent="0.3">
      <c r="A7" s="37" t="s">
        <v>7</v>
      </c>
      <c r="B7" s="38" t="s">
        <v>8</v>
      </c>
      <c r="C7" s="38" t="s">
        <v>9</v>
      </c>
      <c r="D7" s="38" t="s">
        <v>10</v>
      </c>
      <c r="E7" s="39" t="s">
        <v>0</v>
      </c>
      <c r="G7" s="7"/>
    </row>
    <row r="8" spans="1:7" s="2" customFormat="1" ht="33.75" customHeight="1" x14ac:dyDescent="0.3">
      <c r="A8" s="17" t="s">
        <v>1</v>
      </c>
      <c r="B8" s="18"/>
      <c r="C8" s="19"/>
      <c r="D8" s="20" t="s">
        <v>37</v>
      </c>
      <c r="E8" s="21">
        <v>65710.720000000001</v>
      </c>
      <c r="G8" s="7"/>
    </row>
    <row r="9" spans="1:7" s="2" customFormat="1" ht="33.75" customHeight="1" x14ac:dyDescent="0.3">
      <c r="A9" s="22" t="s">
        <v>1</v>
      </c>
      <c r="B9" s="23" t="str">
        <f t="array" ref="B9">IFERROR(INDEX(#REF!,SMALL(IF(#REF!=rngInvoice,ROW(#REF!)-ROW(#REF!)), ROW(2:2)), MATCH($B$7,#REF!, 0)),"")</f>
        <v/>
      </c>
      <c r="C9" s="24"/>
      <c r="D9" s="24" t="s">
        <v>12</v>
      </c>
      <c r="E9" s="25">
        <v>7004.78</v>
      </c>
      <c r="G9" s="7"/>
    </row>
    <row r="10" spans="1:7" s="2" customFormat="1" ht="33.75" customHeight="1" x14ac:dyDescent="0.3">
      <c r="A10" s="22" t="s">
        <v>1</v>
      </c>
      <c r="B10" s="23" t="str">
        <f t="array" ref="B10">IFERROR(INDEX(#REF!,SMALL(IF(#REF!=rngInvoice,ROW(#REF!)-ROW(#REF!)), ROW(2:2)), MATCH($B$7,#REF!, 0)),"")</f>
        <v/>
      </c>
      <c r="C10" s="26" t="str">
        <f t="array" ref="C10">IFERROR(INDEX(#REF!,SMALL(IF(#REF!=rngInvoice,ROW(#REF!)-ROW(#REF!)), ROW(2:2)), MATCH($C$7,#REF!, 0)),"")</f>
        <v/>
      </c>
      <c r="D10" s="24" t="s">
        <v>11</v>
      </c>
      <c r="E10" s="25">
        <v>1672.26</v>
      </c>
      <c r="G10" s="7"/>
    </row>
    <row r="11" spans="1:7" s="2" customFormat="1" ht="33.75" customHeight="1" x14ac:dyDescent="0.3">
      <c r="A11" s="22" t="s">
        <v>1</v>
      </c>
      <c r="B11" s="23" t="str">
        <f t="array" ref="B11">IFERROR(INDEX(#REF!,SMALL(IF(#REF!=rngInvoice,ROW(#REF!)-ROW(#REF!)), ROW(1:1)), MATCH($B$7,#REF!, 0)),"")</f>
        <v/>
      </c>
      <c r="C11" s="26" t="str">
        <f t="array" ref="C11">IFERROR(INDEX(#REF!,SMALL(IF(#REF!=rngInvoice,ROW(#REF!)-ROW(#REF!)), ROW(1:1)), MATCH($C$7,#REF!, 0)),"")</f>
        <v/>
      </c>
      <c r="D11" s="27" t="s">
        <v>16</v>
      </c>
      <c r="E11" s="25">
        <v>11257.92</v>
      </c>
      <c r="G11" s="7"/>
    </row>
    <row r="12" spans="1:7" s="2" customFormat="1" ht="33.75" customHeight="1" x14ac:dyDescent="0.3">
      <c r="A12" s="22" t="s">
        <v>17</v>
      </c>
      <c r="B12" s="23" t="str">
        <f t="array" ref="B12">IFERROR(INDEX(#REF!,SMALL(IF(#REF!=rngInvoice,ROW(#REF!)-ROW(#REF!)), ROW(2:2)), MATCH($B$7,#REF!, 0)),"")</f>
        <v/>
      </c>
      <c r="C12" s="26" t="str">
        <f t="array" ref="C12">IFERROR(INDEX(#REF!,SMALL(IF(#REF!=rngInvoice,ROW(#REF!)-ROW(#REF!)), ROW(2:2)), MATCH($C$7,#REF!, 0)),"")</f>
        <v/>
      </c>
      <c r="D12" s="27" t="s">
        <v>38</v>
      </c>
      <c r="E12" s="25">
        <v>2103.71</v>
      </c>
      <c r="G12" s="7"/>
    </row>
    <row r="13" spans="1:7" s="2" customFormat="1" ht="45" customHeight="1" x14ac:dyDescent="0.3">
      <c r="A13" s="22" t="s">
        <v>2</v>
      </c>
      <c r="B13" s="28">
        <v>18683136487</v>
      </c>
      <c r="C13" s="26" t="s">
        <v>20</v>
      </c>
      <c r="D13" s="42" t="s">
        <v>45</v>
      </c>
      <c r="E13" s="25">
        <v>194</v>
      </c>
      <c r="G13" s="7"/>
    </row>
    <row r="14" spans="1:7" s="2" customFormat="1" ht="33.75" customHeight="1" x14ac:dyDescent="0.3">
      <c r="A14" s="22" t="s">
        <v>1</v>
      </c>
      <c r="B14" s="23" t="str" cm="1">
        <f t="array" ref="B14">IFERROR(INDEX(#REF!,SMALL(IF(#REF!=rngInvoice,ROW(#REF!)-ROW(#REF!)), ROW(7:7)), MATCH($B$7,#REF!, 0)),"")</f>
        <v/>
      </c>
      <c r="C14" s="40" t="str" cm="1">
        <f t="array" ref="C14">IFERROR(INDEX(#REF!,SMALL(IF(#REF!=rngInvoice,ROW(#REF!)-ROW(#REF!)), ROW(7:7)), MATCH($C$7,#REF!, 0)),"")</f>
        <v/>
      </c>
      <c r="D14" s="24" t="s">
        <v>50</v>
      </c>
      <c r="E14" s="25">
        <v>3200</v>
      </c>
      <c r="G14" s="7"/>
    </row>
    <row r="15" spans="1:7" s="2" customFormat="1" ht="33.75" customHeight="1" x14ac:dyDescent="0.3">
      <c r="A15" s="22" t="s">
        <v>1</v>
      </c>
      <c r="B15" s="23" t="str" cm="1">
        <f t="array" ref="B15">IFERROR(INDEX(#REF!,SMALL(IF(#REF!=rngInvoice,ROW(#REF!)-ROW(#REF!)), ROW(7:7)), MATCH($B$7,#REF!, 0)),"")</f>
        <v/>
      </c>
      <c r="C15" s="40" t="str" cm="1">
        <f t="array" ref="C15">IFERROR(INDEX(#REF!,SMALL(IF(#REF!=rngInvoice,ROW(#REF!)-ROW(#REF!)), ROW(7:7)), MATCH($C$7,#REF!, 0)),"")</f>
        <v/>
      </c>
      <c r="D15" s="24" t="s">
        <v>15</v>
      </c>
      <c r="E15" s="25">
        <v>2014.2</v>
      </c>
      <c r="G15" s="7"/>
    </row>
    <row r="16" spans="1:7" s="2" customFormat="1" ht="33.75" customHeight="1" x14ac:dyDescent="0.3">
      <c r="A16" s="22" t="s">
        <v>1</v>
      </c>
      <c r="B16" s="29" t="str">
        <f t="array" ref="B16">IFERROR(INDEX(#REF!,SMALL(IF(#REF!=rngInvoice,ROW(#REF!)-ROW(#REF!)), ROW(4:4)), MATCH($B$7,#REF!, 0)),"")</f>
        <v/>
      </c>
      <c r="C16" s="26" t="str">
        <f t="array" ref="C16">IFERROR(INDEX(#REF!,SMALL(IF(#REF!=rngInvoice,ROW(#REF!)-ROW(#REF!)), ROW(4:4)), MATCH($C$7,#REF!, 0)),"")</f>
        <v/>
      </c>
      <c r="D16" s="24" t="s">
        <v>46</v>
      </c>
      <c r="E16" s="25">
        <v>2884.88</v>
      </c>
      <c r="G16" s="7"/>
    </row>
    <row r="17" spans="1:5" ht="33.9" customHeight="1" x14ac:dyDescent="0.3">
      <c r="A17" s="22" t="s">
        <v>51</v>
      </c>
      <c r="B17" s="29">
        <v>78661516143</v>
      </c>
      <c r="C17" s="26" t="s">
        <v>20</v>
      </c>
      <c r="D17" s="24" t="s">
        <v>52</v>
      </c>
      <c r="E17" s="25">
        <v>120</v>
      </c>
    </row>
    <row r="18" spans="1:5" ht="33.9" customHeight="1" x14ac:dyDescent="0.3">
      <c r="A18" s="22" t="s">
        <v>18</v>
      </c>
      <c r="B18" s="29">
        <v>52508873833</v>
      </c>
      <c r="C18" s="26" t="s">
        <v>27</v>
      </c>
      <c r="D18" s="24" t="s">
        <v>13</v>
      </c>
      <c r="E18" s="30">
        <v>73.09</v>
      </c>
    </row>
    <row r="19" spans="1:5" ht="33.9" customHeight="1" x14ac:dyDescent="0.3">
      <c r="A19" s="31" t="s">
        <v>23</v>
      </c>
      <c r="B19" s="32">
        <v>43965974818</v>
      </c>
      <c r="C19" s="26" t="s">
        <v>20</v>
      </c>
      <c r="D19" s="26" t="s">
        <v>5</v>
      </c>
      <c r="E19" s="25">
        <v>199.64</v>
      </c>
    </row>
    <row r="20" spans="1:5" ht="33.9" customHeight="1" x14ac:dyDescent="0.3">
      <c r="A20" s="31" t="s">
        <v>21</v>
      </c>
      <c r="B20" s="32">
        <v>26993140667</v>
      </c>
      <c r="C20" s="32" t="s">
        <v>28</v>
      </c>
      <c r="D20" s="26" t="s">
        <v>5</v>
      </c>
      <c r="E20" s="25">
        <v>372.35</v>
      </c>
    </row>
    <row r="21" spans="1:5" ht="33.9" customHeight="1" x14ac:dyDescent="0.3">
      <c r="A21" s="31" t="s">
        <v>22</v>
      </c>
      <c r="B21" s="32">
        <v>90202453567</v>
      </c>
      <c r="C21" s="32" t="s">
        <v>29</v>
      </c>
      <c r="D21" s="26" t="s">
        <v>5</v>
      </c>
      <c r="E21" s="25">
        <v>94.85</v>
      </c>
    </row>
    <row r="22" spans="1:5" ht="33.9" customHeight="1" x14ac:dyDescent="0.3">
      <c r="A22" s="22" t="s">
        <v>71</v>
      </c>
      <c r="B22" s="29">
        <v>75550985023</v>
      </c>
      <c r="C22" s="26" t="s">
        <v>72</v>
      </c>
      <c r="D22" s="26" t="s">
        <v>5</v>
      </c>
      <c r="E22" s="25">
        <v>4079.38</v>
      </c>
    </row>
    <row r="23" spans="1:5" ht="33.9" customHeight="1" x14ac:dyDescent="0.3">
      <c r="A23" s="22" t="s">
        <v>68</v>
      </c>
      <c r="B23" s="29">
        <v>41395734731</v>
      </c>
      <c r="C23" s="32" t="s">
        <v>70</v>
      </c>
      <c r="D23" s="24" t="s">
        <v>69</v>
      </c>
      <c r="E23" s="25">
        <v>19.899999999999999</v>
      </c>
    </row>
    <row r="24" spans="1:5" ht="33.9" customHeight="1" x14ac:dyDescent="0.3">
      <c r="A24" s="22" t="s">
        <v>57</v>
      </c>
      <c r="B24" s="29">
        <v>32918631466</v>
      </c>
      <c r="C24" s="26" t="s">
        <v>27</v>
      </c>
      <c r="D24" s="26" t="s">
        <v>58</v>
      </c>
      <c r="E24" s="25">
        <v>248</v>
      </c>
    </row>
    <row r="25" spans="1:5" ht="33.9" customHeight="1" x14ac:dyDescent="0.3">
      <c r="A25" s="22" t="s">
        <v>44</v>
      </c>
      <c r="B25" s="29">
        <v>87311810356</v>
      </c>
      <c r="C25" s="26" t="s">
        <v>43</v>
      </c>
      <c r="D25" s="24" t="s">
        <v>4</v>
      </c>
      <c r="E25" s="25">
        <v>8.82</v>
      </c>
    </row>
    <row r="26" spans="1:5" ht="33.9" customHeight="1" x14ac:dyDescent="0.3">
      <c r="A26" s="31" t="s">
        <v>19</v>
      </c>
      <c r="B26" s="32">
        <v>70133616033</v>
      </c>
      <c r="C26" s="26" t="s">
        <v>20</v>
      </c>
      <c r="D26" s="24" t="s">
        <v>4</v>
      </c>
      <c r="E26" s="25">
        <v>183.58</v>
      </c>
    </row>
    <row r="27" spans="1:5" ht="33.9" customHeight="1" x14ac:dyDescent="0.3">
      <c r="A27" s="31" t="s">
        <v>24</v>
      </c>
      <c r="B27" s="32">
        <v>79243957155</v>
      </c>
      <c r="C27" s="32" t="s">
        <v>30</v>
      </c>
      <c r="D27" s="26" t="s">
        <v>3</v>
      </c>
      <c r="E27" s="25">
        <v>101.42</v>
      </c>
    </row>
    <row r="28" spans="1:5" ht="33.9" customHeight="1" x14ac:dyDescent="0.3">
      <c r="A28" s="31" t="s">
        <v>25</v>
      </c>
      <c r="B28" s="32">
        <v>81685682389</v>
      </c>
      <c r="C28" s="32" t="s">
        <v>30</v>
      </c>
      <c r="D28" s="26" t="s">
        <v>3</v>
      </c>
      <c r="E28" s="25">
        <v>256.17</v>
      </c>
    </row>
    <row r="29" spans="1:5" ht="33.9" customHeight="1" x14ac:dyDescent="0.3">
      <c r="A29" s="31" t="s">
        <v>26</v>
      </c>
      <c r="B29" s="32">
        <v>3210055420</v>
      </c>
      <c r="C29" s="32" t="s">
        <v>30</v>
      </c>
      <c r="D29" s="26" t="s">
        <v>3</v>
      </c>
      <c r="E29" s="25">
        <v>131.69</v>
      </c>
    </row>
    <row r="30" spans="1:5" ht="33.9" customHeight="1" x14ac:dyDescent="0.3">
      <c r="A30" s="31" t="s">
        <v>22</v>
      </c>
      <c r="B30" s="32">
        <v>90202453567</v>
      </c>
      <c r="C30" s="32" t="s">
        <v>31</v>
      </c>
      <c r="D30" s="26" t="s">
        <v>3</v>
      </c>
      <c r="E30" s="25">
        <v>27.9</v>
      </c>
    </row>
    <row r="31" spans="1:5" ht="33.9" customHeight="1" x14ac:dyDescent="0.3">
      <c r="A31" s="22" t="s">
        <v>65</v>
      </c>
      <c r="B31" s="29">
        <v>57750572540</v>
      </c>
      <c r="C31" s="32" t="s">
        <v>30</v>
      </c>
      <c r="D31" s="26" t="s">
        <v>66</v>
      </c>
      <c r="E31" s="25">
        <v>1120</v>
      </c>
    </row>
    <row r="32" spans="1:5" ht="33.9" customHeight="1" x14ac:dyDescent="0.3">
      <c r="A32" s="22" t="s">
        <v>67</v>
      </c>
      <c r="B32" s="29">
        <v>18742666873</v>
      </c>
      <c r="C32" s="26" t="s">
        <v>27</v>
      </c>
      <c r="D32" s="26" t="s">
        <v>66</v>
      </c>
      <c r="E32" s="25">
        <v>640</v>
      </c>
    </row>
    <row r="33" spans="1:5" ht="33.9" customHeight="1" x14ac:dyDescent="0.3">
      <c r="A33" s="31" t="s">
        <v>61</v>
      </c>
      <c r="B33" s="32">
        <v>56556235804</v>
      </c>
      <c r="C33" s="26" t="s">
        <v>62</v>
      </c>
      <c r="D33" s="26" t="s">
        <v>14</v>
      </c>
      <c r="E33" s="25">
        <v>225</v>
      </c>
    </row>
    <row r="34" spans="1:5" ht="33.9" customHeight="1" x14ac:dyDescent="0.3">
      <c r="A34" s="31" t="s">
        <v>6</v>
      </c>
      <c r="B34" s="32">
        <v>85821130368</v>
      </c>
      <c r="C34" s="26" t="s">
        <v>20</v>
      </c>
      <c r="D34" s="26" t="s">
        <v>14</v>
      </c>
      <c r="E34" s="25">
        <v>1.66</v>
      </c>
    </row>
    <row r="35" spans="1:5" ht="33.9" customHeight="1" x14ac:dyDescent="0.3">
      <c r="A35" s="22" t="s">
        <v>55</v>
      </c>
      <c r="B35" s="29">
        <v>87728956905</v>
      </c>
      <c r="C35" s="32" t="s">
        <v>30</v>
      </c>
      <c r="D35" s="27" t="s">
        <v>56</v>
      </c>
      <c r="E35" s="25">
        <v>399.98</v>
      </c>
    </row>
    <row r="36" spans="1:5" ht="33.9" customHeight="1" x14ac:dyDescent="0.3">
      <c r="A36" s="22" t="s">
        <v>63</v>
      </c>
      <c r="B36" s="29">
        <v>44550804937</v>
      </c>
      <c r="C36" s="32" t="s">
        <v>30</v>
      </c>
      <c r="D36" s="24" t="s">
        <v>64</v>
      </c>
      <c r="E36" s="25">
        <v>458.62</v>
      </c>
    </row>
    <row r="37" spans="1:5" ht="33.9" customHeight="1" x14ac:dyDescent="0.3">
      <c r="A37" s="22" t="s">
        <v>59</v>
      </c>
      <c r="B37" s="29">
        <v>58834184508</v>
      </c>
      <c r="C37" s="32" t="s">
        <v>30</v>
      </c>
      <c r="D37" s="24" t="s">
        <v>41</v>
      </c>
      <c r="E37" s="25">
        <v>235.52</v>
      </c>
    </row>
    <row r="38" spans="1:5" ht="33.9" customHeight="1" x14ac:dyDescent="0.3">
      <c r="A38" s="22" t="s">
        <v>60</v>
      </c>
      <c r="B38" s="29">
        <v>42350988645</v>
      </c>
      <c r="C38" s="32" t="s">
        <v>30</v>
      </c>
      <c r="D38" s="24" t="s">
        <v>41</v>
      </c>
      <c r="E38" s="25">
        <v>123.5</v>
      </c>
    </row>
    <row r="39" spans="1:5" ht="33.9" customHeight="1" x14ac:dyDescent="0.3">
      <c r="A39" s="22" t="s">
        <v>53</v>
      </c>
      <c r="B39" s="29">
        <v>97475640707</v>
      </c>
      <c r="C39" s="26" t="s">
        <v>20</v>
      </c>
      <c r="D39" s="24" t="s">
        <v>54</v>
      </c>
      <c r="E39" s="25">
        <v>180</v>
      </c>
    </row>
    <row r="40" spans="1:5" ht="33.9" customHeight="1" x14ac:dyDescent="0.3">
      <c r="A40" s="22" t="s">
        <v>39</v>
      </c>
      <c r="B40" s="29">
        <v>68419124305</v>
      </c>
      <c r="C40" s="26" t="s">
        <v>20</v>
      </c>
      <c r="D40" s="26" t="s">
        <v>40</v>
      </c>
      <c r="E40" s="25">
        <v>10.62</v>
      </c>
    </row>
    <row r="41" spans="1:5" ht="33.9" customHeight="1" x14ac:dyDescent="0.3">
      <c r="A41" s="31" t="s">
        <v>73</v>
      </c>
      <c r="B41" s="41" t="s">
        <v>74</v>
      </c>
      <c r="C41" s="32" t="s">
        <v>30</v>
      </c>
      <c r="D41" s="24" t="s">
        <v>47</v>
      </c>
      <c r="E41" s="25">
        <v>160.1</v>
      </c>
    </row>
    <row r="42" spans="1:5" ht="33.9" customHeight="1" x14ac:dyDescent="0.3">
      <c r="A42" s="22" t="s">
        <v>75</v>
      </c>
      <c r="B42" s="29">
        <v>82058080539</v>
      </c>
      <c r="C42" s="32" t="s">
        <v>30</v>
      </c>
      <c r="D42" s="24" t="s">
        <v>47</v>
      </c>
      <c r="E42" s="25">
        <v>40</v>
      </c>
    </row>
    <row r="43" spans="1:5" ht="33.9" customHeight="1" x14ac:dyDescent="0.3">
      <c r="A43" s="22" t="s">
        <v>76</v>
      </c>
      <c r="B43" s="29">
        <v>15656934984</v>
      </c>
      <c r="C43" s="32" t="s">
        <v>30</v>
      </c>
      <c r="D43" s="24" t="s">
        <v>47</v>
      </c>
      <c r="E43" s="25">
        <v>50</v>
      </c>
    </row>
    <row r="44" spans="1:5" ht="33.9" customHeight="1" x14ac:dyDescent="0.3">
      <c r="A44" s="22" t="s">
        <v>77</v>
      </c>
      <c r="B44" s="41" t="s">
        <v>78</v>
      </c>
      <c r="C44" s="26" t="s">
        <v>27</v>
      </c>
      <c r="D44" s="24" t="s">
        <v>47</v>
      </c>
      <c r="E44" s="25">
        <v>100</v>
      </c>
    </row>
    <row r="45" spans="1:5" ht="33.9" customHeight="1" x14ac:dyDescent="0.3">
      <c r="A45" s="22" t="s">
        <v>80</v>
      </c>
      <c r="B45" s="23" t="str" cm="1">
        <f t="array" ref="B45">IFERROR(INDEX(#REF!,SMALL(IF(#REF!=rngInvoice,ROW(#REF!)-ROW(#REF!)), ROW(38:38)), MATCH($B$7,#REF!, 0)),"")</f>
        <v/>
      </c>
      <c r="C45" s="40" t="str" cm="1">
        <f t="array" ref="C45">IFERROR(INDEX(#REF!,SMALL(IF(#REF!=rngInvoice,ROW(#REF!)-ROW(#REF!)), ROW(38:38)), MATCH($C$7,#REF!, 0)),"")</f>
        <v/>
      </c>
      <c r="D45" s="24" t="s">
        <v>81</v>
      </c>
      <c r="E45" s="25">
        <v>3885.16</v>
      </c>
    </row>
    <row r="46" spans="1:5" ht="33.9" customHeight="1" x14ac:dyDescent="0.3">
      <c r="A46" s="22" t="s">
        <v>48</v>
      </c>
      <c r="B46" s="41"/>
      <c r="C46" s="26"/>
      <c r="D46" s="24" t="s">
        <v>42</v>
      </c>
      <c r="E46" s="25">
        <v>1264.71</v>
      </c>
    </row>
    <row r="47" spans="1:5" ht="33.9" customHeight="1" x14ac:dyDescent="0.3">
      <c r="A47" s="22" t="s">
        <v>79</v>
      </c>
      <c r="B47" s="29"/>
      <c r="C47" s="26"/>
      <c r="D47" s="24" t="s">
        <v>42</v>
      </c>
      <c r="E47" s="25">
        <v>1031.57</v>
      </c>
    </row>
    <row r="48" spans="1:5" ht="33.9" customHeight="1" x14ac:dyDescent="0.3">
      <c r="A48" s="22" t="s">
        <v>82</v>
      </c>
      <c r="B48" s="23" t="str" cm="1">
        <f t="array" ref="B48">IFERROR(INDEX(#REF!,SMALL(IF(#REF!=rngInvoice,ROW(#REF!)-ROW(#REF!)), ROW(#REF!)), MATCH($B$7,#REF!, 0)),"")</f>
        <v/>
      </c>
      <c r="C48" s="40" t="str" cm="1">
        <f t="array" ref="C48">IFERROR(INDEX(#REF!,SMALL(IF(#REF!=rngInvoice,ROW(#REF!)-ROW(#REF!)), ROW(#REF!)), MATCH($C$7,#REF!, 0)),"")</f>
        <v/>
      </c>
      <c r="D48" s="24" t="s">
        <v>42</v>
      </c>
      <c r="E48" s="25">
        <v>532.57000000000005</v>
      </c>
    </row>
    <row r="49" spans="1:5" ht="33.9" customHeight="1" x14ac:dyDescent="0.3">
      <c r="A49" s="33" t="s">
        <v>32</v>
      </c>
      <c r="B49" s="34"/>
      <c r="C49" s="35"/>
      <c r="D49" s="35"/>
      <c r="E49" s="36">
        <f>SUM(E8:E48)</f>
        <v>112418.27000000003</v>
      </c>
    </row>
  </sheetData>
  <sheetProtection selectLockedCells="1"/>
  <mergeCells count="2">
    <mergeCell ref="A1:B1"/>
    <mergeCell ref="A6:E6"/>
  </mergeCells>
  <phoneticPr fontId="2" type="noConversion"/>
  <conditionalFormatting sqref="A13:A20 C16:D16 D17 C18:D20 A22:C22 A23:B23 A24:C24 A25:A26 C25:D26 A31:B31 A32:C32 A35:D37 A38:B39">
    <cfRule type="expression" dxfId="19" priority="49">
      <formula>MOD(ROW(),2)=0</formula>
    </cfRule>
  </conditionalFormatting>
  <conditionalFormatting sqref="A33:A34 A48:D49">
    <cfRule type="expression" dxfId="18" priority="80">
      <formula>MOD(ROW(),2)=0</formula>
    </cfRule>
  </conditionalFormatting>
  <conditionalFormatting sqref="A40:A47">
    <cfRule type="expression" dxfId="17" priority="2">
      <formula>MOD(ROW(),2)=0</formula>
    </cfRule>
  </conditionalFormatting>
  <conditionalFormatting sqref="A8:D12">
    <cfRule type="expression" dxfId="16" priority="118">
      <formula>MOD(ROW(),2)=0</formula>
    </cfRule>
  </conditionalFormatting>
  <conditionalFormatting sqref="A21:D21">
    <cfRule type="expression" dxfId="15" priority="137">
      <formula>MOD(ROW(),2)=0</formula>
    </cfRule>
  </conditionalFormatting>
  <conditionalFormatting sqref="B19">
    <cfRule type="expression" dxfId="14" priority="48">
      <formula>MOD(ROW(),2)=0</formula>
    </cfRule>
  </conditionalFormatting>
  <conditionalFormatting sqref="B33:B34">
    <cfRule type="expression" dxfId="13" priority="81">
      <formula>MOD(ROW(),2)=0</formula>
    </cfRule>
  </conditionalFormatting>
  <conditionalFormatting sqref="C17">
    <cfRule type="expression" dxfId="12" priority="15">
      <formula>MOD(ROW(),2)=0</formula>
    </cfRule>
  </conditionalFormatting>
  <conditionalFormatting sqref="C23">
    <cfRule type="expression" dxfId="11" priority="5">
      <formula>MOD(ROW(),2)=0</formula>
    </cfRule>
  </conditionalFormatting>
  <conditionalFormatting sqref="C31">
    <cfRule type="expression" dxfId="10" priority="9">
      <formula>MOD(ROW(),2)=0</formula>
    </cfRule>
  </conditionalFormatting>
  <conditionalFormatting sqref="C38:C39">
    <cfRule type="expression" dxfId="9" priority="11">
      <formula>MOD(ROW(),2)=0</formula>
    </cfRule>
  </conditionalFormatting>
  <conditionalFormatting sqref="C41:C43">
    <cfRule type="expression" dxfId="8" priority="3">
      <formula>MOD(ROW(),2)=0</formula>
    </cfRule>
  </conditionalFormatting>
  <conditionalFormatting sqref="C13:D13 C14:C15 A27:D30 C33:D34 C40:D40 D41:D43 C44:D44 C45:C47">
    <cfRule type="expression" dxfId="7" priority="29">
      <formula>MOD(ROW(),2)=0</formula>
    </cfRule>
  </conditionalFormatting>
  <conditionalFormatting sqref="D14:D15">
    <cfRule type="expression" dxfId="6" priority="19">
      <formula>MOD(ROW(),2)=0</formula>
    </cfRule>
  </conditionalFormatting>
  <conditionalFormatting sqref="D22:D24">
    <cfRule type="expression" dxfId="5" priority="4">
      <formula>MOD(ROW(),2)=0</formula>
    </cfRule>
  </conditionalFormatting>
  <conditionalFormatting sqref="D31:D32">
    <cfRule type="expression" dxfId="4" priority="8">
      <formula>MOD(ROW(),2)=0</formula>
    </cfRule>
  </conditionalFormatting>
  <conditionalFormatting sqref="D38:D39">
    <cfRule type="expression" dxfId="3" priority="10">
      <formula>MOD(ROW(),2)=0</formula>
    </cfRule>
  </conditionalFormatting>
  <conditionalFormatting sqref="D45:D47">
    <cfRule type="expression" dxfId="2" priority="1">
      <formula>MOD(ROW(),2)=0</formula>
    </cfRule>
  </conditionalFormatting>
  <conditionalFormatting sqref="E8:E49">
    <cfRule type="expression" dxfId="1" priority="116">
      <formula>MOD(ROW(),2)=0</formula>
    </cfRule>
    <cfRule type="expression" dxfId="0" priority="117">
      <formula>MOD(ROW(),2)=1</formula>
    </cfRule>
  </conditionalFormatting>
  <printOptions horizontalCentered="1"/>
  <pageMargins left="0.7" right="0.7" top="1" bottom="1" header="0.3" footer="0.3"/>
  <pageSetup paperSize="9" scale="55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Gusić</cp:lastModifiedBy>
  <cp:lastPrinted>2025-05-07T13:39:53Z</cp:lastPrinted>
  <dcterms:created xsi:type="dcterms:W3CDTF">2016-11-01T03:33:07Z</dcterms:created>
  <dcterms:modified xsi:type="dcterms:W3CDTF">2025-05-07T13:41:44Z</dcterms:modified>
</cp:coreProperties>
</file>